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6" yWindow="285" windowWidth="18489" windowHeight="1183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<sst xmlns="http://schemas.openxmlformats.org/spreadsheetml/2006/main" count="65" uniqueCount="44">
  <si>
    <t>2e EMC 2009-2010</t>
  </si>
  <si>
    <t>Bonus</t>
  </si>
  <si>
    <t>BULLETIN JANV</t>
  </si>
  <si>
    <t>Compressors</t>
  </si>
  <si>
    <t>Absorption</t>
  </si>
  <si>
    <t>Wind</t>
  </si>
  <si>
    <t>Total</t>
  </si>
  <si>
    <t>Audio 1</t>
  </si>
  <si>
    <t>Audio 2</t>
  </si>
  <si>
    <t>Audio 3</t>
  </si>
  <si>
    <t>Audio 4</t>
  </si>
  <si>
    <t>Audio 5</t>
  </si>
  <si>
    <t>Txt non vu</t>
  </si>
  <si>
    <t xml:space="preserve">
Aud nv</t>
  </si>
  <si>
    <t>TotAnnée</t>
  </si>
  <si>
    <t>tot audio</t>
  </si>
  <si>
    <t>tot lect</t>
  </si>
  <si>
    <t>tot bull</t>
  </si>
  <si>
    <t>Lect.</t>
  </si>
  <si>
    <t>Audio</t>
  </si>
  <si>
    <t>Arrondi</t>
  </si>
  <si>
    <t>bull</t>
  </si>
  <si>
    <t>sur</t>
  </si>
  <si>
    <t>ARR</t>
  </si>
  <si>
    <r>
      <t>Attention ! Pondérations</t>
    </r>
    <r>
      <rPr>
        <b/>
        <sz val="8"/>
        <rFont val="Arial"/>
        <family val="2"/>
      </rPr>
      <t xml:space="preserve"> provisoires</t>
    </r>
    <r>
      <rPr>
        <sz val="8"/>
        <rFont val="Arial"/>
        <family val="2"/>
      </rPr>
      <t xml:space="preserve"> !</t>
    </r>
  </si>
  <si>
    <t>CM - repassé le 25 mai</t>
  </si>
  <si>
    <t>ANGLAIS</t>
  </si>
  <si>
    <t>B</t>
  </si>
  <si>
    <t>L</t>
  </si>
  <si>
    <t>C</t>
  </si>
  <si>
    <t>M</t>
  </si>
  <si>
    <t>E</t>
  </si>
  <si>
    <t>D</t>
  </si>
  <si>
    <t>T</t>
  </si>
  <si>
    <t xml:space="preserve">F T </t>
  </si>
  <si>
    <t>G</t>
  </si>
  <si>
    <t>J-D</t>
  </si>
  <si>
    <t>S</t>
  </si>
  <si>
    <t>R</t>
  </si>
  <si>
    <t>A</t>
  </si>
  <si>
    <t>V</t>
  </si>
  <si>
    <t>W</t>
  </si>
  <si>
    <t>P</t>
  </si>
  <si>
    <t>mis à jour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</si>
</sst>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49" fontId="4" fillId="0" borderId="0" xfId="0" applyFont="1" applyBorder="1" applyAlignment="1">
      <alignment vertical="top"/>
    </xf>
    <xf numFmtId="49" fontId="4" fillId="0" borderId="1" xfId="0" applyFont="1" applyBorder="1" applyAlignment="1">
      <alignment vertical="top"/>
    </xf>
    <xf numFmtId="49" fontId="4" fillId="0" borderId="3" xfId="0" applyFont="1" applyBorder="1" applyAlignment="1">
      <alignment horizontal="center" vertical="top"/>
    </xf>
    <xf numFmtId="49" fontId="4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0" borderId="0" xfId="0" applyFont="1" applyBorder="1" applyAlignment="1">
      <alignment vertical="top"/>
    </xf>
    <xf numFmtId="2" fontId="2" fillId="0" borderId="0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3" borderId="1" xfId="0" applyNumberFormat="1" applyFont="1" applyFill="1" applyBorder="1" applyAlignment="1">
      <alignment/>
    </xf>
    <xf numFmtId="2" fontId="3" fillId="3" borderId="2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3" fillId="4" borderId="0" xfId="0" applyNumberFormat="1" applyFont="1" applyFill="1" applyBorder="1" applyAlignment="1">
      <alignment/>
    </xf>
    <xf numFmtId="2" fontId="2" fillId="2" borderId="0" xfId="0" applyNumberFormat="1" applyFont="1" applyFill="1" applyBorder="1" applyAlignment="1">
      <alignment/>
    </xf>
    <xf numFmtId="2" fontId="2" fillId="2" borderId="7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2" fillId="5" borderId="0" xfId="0" applyNumberFormat="1" applyFont="1" applyFill="1" applyBorder="1" applyAlignment="1">
      <alignment/>
    </xf>
    <xf numFmtId="0" fontId="4" fillId="0" borderId="3" xfId="0" applyFont="1" applyBorder="1" applyAlignment="1">
      <alignment vertical="top"/>
    </xf>
    <xf numFmtId="49" fontId="4" fillId="0" borderId="3" xfId="0" applyFont="1" applyBorder="1" applyAlignment="1">
      <alignment vertical="top"/>
    </xf>
    <xf numFmtId="49" fontId="4" fillId="0" borderId="4" xfId="0" applyFont="1" applyBorder="1" applyAlignment="1">
      <alignment vertical="top"/>
    </xf>
    <xf numFmtId="2" fontId="2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3" fillId="3" borderId="5" xfId="0" applyNumberFormat="1" applyFont="1" applyFill="1" applyBorder="1" applyAlignment="1">
      <alignment/>
    </xf>
    <xf numFmtId="2" fontId="3" fillId="3" borderId="5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/>
    </xf>
    <xf numFmtId="2" fontId="2" fillId="0" borderId="8" xfId="0" applyNumberFormat="1" applyFont="1" applyFill="1" applyBorder="1" applyAlignment="1">
      <alignment/>
    </xf>
    <xf numFmtId="2" fontId="2" fillId="0" borderId="3" xfId="0" applyNumberFormat="1" applyFont="1" applyFill="1" applyBorder="1" applyAlignment="1">
      <alignment/>
    </xf>
    <xf numFmtId="2" fontId="3" fillId="0" borderId="3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2" fontId="2" fillId="2" borderId="9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2" fontId="2" fillId="6" borderId="0" xfId="0" applyNumberFormat="1" applyFont="1" applyFill="1" applyBorder="1" applyAlignment="1">
      <alignment/>
    </xf>
    <xf numFmtId="2" fontId="2" fillId="2" borderId="10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" fontId="3" fillId="0" borderId="1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3"/>
  <sheetViews>
    <sheetView tabSelected="1" workbookViewId="0" topLeftCell="R1">
      <selection activeCell="W26" sqref="W26"/>
    </sheetView>
  </sheetViews>
  <sheetFormatPr defaultColWidth="11.421875" defaultRowHeight="12.75" customHeight="1"/>
  <cols>
    <col min="1" max="1" width="2.57421875" style="2" customWidth="1"/>
    <col min="2" max="2" width="3.57421875" style="2" customWidth="1"/>
    <col min="3" max="3" width="3.421875" style="3" customWidth="1"/>
    <col min="4" max="6" width="6.140625" style="2" customWidth="1"/>
    <col min="7" max="7" width="6.140625" style="3" customWidth="1"/>
    <col min="8" max="10" width="6.140625" style="2" customWidth="1"/>
    <col min="11" max="11" width="6.140625" style="3" customWidth="1"/>
    <col min="12" max="14" width="6.140625" style="2" customWidth="1"/>
    <col min="15" max="15" width="6.140625" style="3" customWidth="1"/>
    <col min="16" max="16" width="6.140625" style="4" customWidth="1"/>
    <col min="17" max="21" width="6.140625" style="2" customWidth="1"/>
    <col min="22" max="22" width="6.140625" style="5" customWidth="1"/>
    <col min="23" max="23" width="6.140625" style="2" customWidth="1"/>
    <col min="24" max="24" width="6.140625" style="3" customWidth="1"/>
    <col min="25" max="25" width="6.140625" style="2" customWidth="1"/>
    <col min="26" max="26" width="6.140625" style="3" customWidth="1"/>
    <col min="27" max="28" width="6.57421875" style="2" customWidth="1"/>
    <col min="29" max="29" width="8.140625" style="2" customWidth="1"/>
    <col min="30" max="31" width="6.57421875" style="2" customWidth="1"/>
    <col min="32" max="32" width="2.57421875" style="2" customWidth="1"/>
    <col min="33" max="38" width="6.57421875" style="2" customWidth="1"/>
    <col min="39" max="39" width="6.28125" style="2" customWidth="1"/>
    <col min="40" max="43" width="6.57421875" style="2" customWidth="1"/>
    <col min="44" max="16384" width="9.140625" style="2" customWidth="1"/>
  </cols>
  <sheetData>
    <row r="1" spans="1:39" ht="12.75" customHeight="1">
      <c r="A1" s="1" t="s">
        <v>0</v>
      </c>
      <c r="Y1" s="2" t="s">
        <v>1</v>
      </c>
      <c r="AG1" s="6" t="s">
        <v>2</v>
      </c>
      <c r="AH1" s="6"/>
      <c r="AI1" s="7"/>
      <c r="AJ1" s="7"/>
      <c r="AK1" s="7"/>
      <c r="AL1" s="7"/>
      <c r="AM1" s="7"/>
    </row>
    <row r="2" spans="2:39" ht="12.75" customHeight="1">
      <c r="B2" s="52" t="s">
        <v>26</v>
      </c>
      <c r="D2" s="2" t="s">
        <v>3</v>
      </c>
      <c r="H2" s="2" t="s">
        <v>4</v>
      </c>
      <c r="L2" s="2" t="s">
        <v>5</v>
      </c>
      <c r="P2" s="4" t="s">
        <v>6</v>
      </c>
      <c r="Q2" s="2" t="s">
        <v>7</v>
      </c>
      <c r="R2" s="2" t="s">
        <v>8</v>
      </c>
      <c r="S2" s="2" t="s">
        <v>9</v>
      </c>
      <c r="T2" s="2" t="s">
        <v>10</v>
      </c>
      <c r="U2" s="2" t="s">
        <v>11</v>
      </c>
      <c r="V2" s="5" t="s">
        <v>6</v>
      </c>
      <c r="W2" s="2" t="s">
        <v>12</v>
      </c>
      <c r="Y2" s="8" t="s">
        <v>13</v>
      </c>
      <c r="AA2" s="2" t="s">
        <v>14</v>
      </c>
      <c r="AG2" s="7" t="s">
        <v>15</v>
      </c>
      <c r="AH2" s="7"/>
      <c r="AI2" s="7" t="s">
        <v>16</v>
      </c>
      <c r="AJ2" s="7"/>
      <c r="AK2" s="7" t="s">
        <v>17</v>
      </c>
      <c r="AL2" s="7"/>
      <c r="AM2" s="7"/>
    </row>
    <row r="3" spans="1:39" ht="12.75" customHeight="1" thickBot="1">
      <c r="A3" s="9"/>
      <c r="B3" s="9"/>
      <c r="C3" s="10"/>
      <c r="D3" s="2">
        <v>1</v>
      </c>
      <c r="E3" s="2">
        <v>2</v>
      </c>
      <c r="F3" s="2" t="s">
        <v>6</v>
      </c>
      <c r="H3" s="2">
        <v>1</v>
      </c>
      <c r="I3" s="2">
        <v>2</v>
      </c>
      <c r="J3" s="2" t="s">
        <v>6</v>
      </c>
      <c r="L3" s="2">
        <v>1</v>
      </c>
      <c r="M3" s="2">
        <v>2</v>
      </c>
      <c r="N3" s="2" t="s">
        <v>6</v>
      </c>
      <c r="P3" s="4" t="s">
        <v>18</v>
      </c>
      <c r="V3" s="5" t="s">
        <v>19</v>
      </c>
      <c r="AC3" s="2" t="s">
        <v>20</v>
      </c>
      <c r="AG3" s="7" t="s">
        <v>21</v>
      </c>
      <c r="AH3" s="7"/>
      <c r="AI3" s="7" t="s">
        <v>21</v>
      </c>
      <c r="AJ3" s="7"/>
      <c r="AK3" s="7"/>
      <c r="AL3" s="7"/>
      <c r="AM3" s="7"/>
    </row>
    <row r="4" spans="1:39" s="13" customFormat="1" ht="12.75" customHeight="1">
      <c r="A4" s="11"/>
      <c r="B4" s="11"/>
      <c r="C4" s="12" t="s">
        <v>22</v>
      </c>
      <c r="D4" s="13">
        <v>14</v>
      </c>
      <c r="E4" s="13">
        <v>10</v>
      </c>
      <c r="F4" s="13">
        <v>24</v>
      </c>
      <c r="G4" s="14">
        <v>6</v>
      </c>
      <c r="H4" s="13">
        <v>14</v>
      </c>
      <c r="I4" s="13">
        <v>14</v>
      </c>
      <c r="J4" s="13">
        <v>28</v>
      </c>
      <c r="K4" s="14">
        <v>8</v>
      </c>
      <c r="L4" s="13">
        <v>13</v>
      </c>
      <c r="M4" s="13">
        <v>7</v>
      </c>
      <c r="N4" s="13">
        <v>20</v>
      </c>
      <c r="O4" s="14">
        <v>6</v>
      </c>
      <c r="P4" s="15">
        <v>20</v>
      </c>
      <c r="Q4" s="13">
        <v>24</v>
      </c>
      <c r="R4" s="13">
        <v>24</v>
      </c>
      <c r="S4" s="13">
        <v>24</v>
      </c>
      <c r="T4" s="13">
        <v>24</v>
      </c>
      <c r="U4" s="13">
        <v>24</v>
      </c>
      <c r="V4" s="16">
        <v>12</v>
      </c>
      <c r="W4" s="13">
        <v>24</v>
      </c>
      <c r="X4" s="17">
        <v>8</v>
      </c>
      <c r="Y4" s="13">
        <v>12</v>
      </c>
      <c r="Z4" s="17">
        <v>4</v>
      </c>
      <c r="AA4" s="18">
        <v>40</v>
      </c>
      <c r="AB4" s="18">
        <v>20</v>
      </c>
      <c r="AC4" s="19">
        <v>20</v>
      </c>
      <c r="AG4" s="20">
        <v>4.8</v>
      </c>
      <c r="AH4" s="20">
        <v>12</v>
      </c>
      <c r="AI4" s="20">
        <v>14</v>
      </c>
      <c r="AJ4" s="20">
        <v>20</v>
      </c>
      <c r="AK4" s="20">
        <v>32</v>
      </c>
      <c r="AL4" s="20">
        <v>20</v>
      </c>
      <c r="AM4" s="21" t="s">
        <v>23</v>
      </c>
    </row>
    <row r="5" spans="1:43" ht="12.75" customHeight="1">
      <c r="A5" s="22">
        <v>1</v>
      </c>
      <c r="B5" s="9" t="s">
        <v>27</v>
      </c>
      <c r="C5" s="10" t="s">
        <v>28</v>
      </c>
      <c r="D5" s="23">
        <v>4.25</v>
      </c>
      <c r="E5" s="23">
        <v>1</v>
      </c>
      <c r="F5" s="23">
        <f>D5+E5</f>
        <v>5.25</v>
      </c>
      <c r="G5" s="24">
        <f>F5/4</f>
        <v>1.3125</v>
      </c>
      <c r="H5" s="23">
        <v>6.25</v>
      </c>
      <c r="I5" s="23">
        <v>5.25</v>
      </c>
      <c r="J5" s="23">
        <f>H5+I5</f>
        <v>11.5</v>
      </c>
      <c r="K5" s="24">
        <f>J5/28*8</f>
        <v>3.2857142857142856</v>
      </c>
      <c r="L5" s="23">
        <v>2.5</v>
      </c>
      <c r="M5" s="23">
        <v>1</v>
      </c>
      <c r="N5" s="23">
        <f>L5+M5</f>
        <v>3.5</v>
      </c>
      <c r="O5" s="24">
        <f>N5/20*6</f>
        <v>1.0499999999999998</v>
      </c>
      <c r="P5" s="25">
        <f>G5+K5+O5</f>
        <v>5.648214285714285</v>
      </c>
      <c r="Q5" s="23">
        <v>11.5</v>
      </c>
      <c r="R5" s="23">
        <v>6.5</v>
      </c>
      <c r="S5" s="23">
        <v>6.5</v>
      </c>
      <c r="T5" s="23">
        <v>6.25</v>
      </c>
      <c r="U5" s="23">
        <v>7</v>
      </c>
      <c r="V5" s="26">
        <f>(Q5+R5+S5+T5+U5)/10</f>
        <v>3.775</v>
      </c>
      <c r="W5" s="23">
        <v>7.25</v>
      </c>
      <c r="X5" s="25">
        <f>W5/3</f>
        <v>2.4166666666666665</v>
      </c>
      <c r="Y5" s="23">
        <v>2.5</v>
      </c>
      <c r="Z5" s="25">
        <f>Y5/3</f>
        <v>0.8333333333333334</v>
      </c>
      <c r="AA5" s="27">
        <f>P5+V5+X5+Z5</f>
        <v>12.673214285714286</v>
      </c>
      <c r="AB5" s="27">
        <f>AA5/2</f>
        <v>6.336607142857143</v>
      </c>
      <c r="AC5" s="28">
        <f>ROUNDDOWN(2*AB5+0.5,0)/2</f>
        <v>6.5</v>
      </c>
      <c r="AD5" s="23"/>
      <c r="AE5" s="23"/>
      <c r="AF5" s="23"/>
      <c r="AG5" s="29">
        <f>(Q5+R5)/10</f>
        <v>1.8</v>
      </c>
      <c r="AH5" s="29">
        <f>AG5/4.8*12</f>
        <v>4.5</v>
      </c>
      <c r="AI5" s="29">
        <f>G5+K5</f>
        <v>4.598214285714286</v>
      </c>
      <c r="AJ5" s="29">
        <f>AI5/14*20</f>
        <v>6.568877551020408</v>
      </c>
      <c r="AK5" s="29">
        <f>AH5+AJ5</f>
        <v>11.068877551020407</v>
      </c>
      <c r="AL5" s="29">
        <f>AK5/32*20</f>
        <v>6.918048469387754</v>
      </c>
      <c r="AM5" s="30">
        <f>ROUNDDOWN(2*AL5+0.5,0)/2</f>
        <v>7</v>
      </c>
      <c r="AN5" s="23"/>
      <c r="AO5" s="23"/>
      <c r="AP5" s="23"/>
      <c r="AQ5" s="23"/>
    </row>
    <row r="6" spans="1:43" ht="12.75" customHeight="1">
      <c r="A6" s="22">
        <v>2</v>
      </c>
      <c r="B6" s="9" t="s">
        <v>29</v>
      </c>
      <c r="C6" s="10" t="s">
        <v>30</v>
      </c>
      <c r="D6" s="23">
        <v>9.75</v>
      </c>
      <c r="E6" s="23">
        <v>6.75</v>
      </c>
      <c r="F6" s="23">
        <f aca="true" t="shared" si="0" ref="F6:F20">D6+E6</f>
        <v>16.5</v>
      </c>
      <c r="G6" s="24">
        <f aca="true" t="shared" si="1" ref="G6:G20">F6/4</f>
        <v>4.125</v>
      </c>
      <c r="H6" s="23">
        <v>9.5</v>
      </c>
      <c r="I6" s="23">
        <v>11.5</v>
      </c>
      <c r="J6" s="23">
        <f aca="true" t="shared" si="2" ref="J6:J20">H6+I6</f>
        <v>21</v>
      </c>
      <c r="K6" s="24">
        <f aca="true" t="shared" si="3" ref="K6:K20">J6/28*8</f>
        <v>6</v>
      </c>
      <c r="L6" s="23">
        <v>10</v>
      </c>
      <c r="M6" s="23">
        <v>4</v>
      </c>
      <c r="N6" s="23">
        <f>L6+M6</f>
        <v>14</v>
      </c>
      <c r="O6" s="24">
        <f>N6/20*6</f>
        <v>4.199999999999999</v>
      </c>
      <c r="P6" s="25">
        <f>G6+K6+O6</f>
        <v>14.325</v>
      </c>
      <c r="Q6" s="23">
        <v>20.5</v>
      </c>
      <c r="R6" s="23">
        <v>21.25</v>
      </c>
      <c r="S6" s="23">
        <v>21.5</v>
      </c>
      <c r="T6" s="23">
        <v>20.25</v>
      </c>
      <c r="U6" s="23">
        <v>19.75</v>
      </c>
      <c r="V6" s="26">
        <f aca="true" t="shared" si="4" ref="V6:V20">(Q6+R6+S6+T6+U6)/10</f>
        <v>10.325</v>
      </c>
      <c r="W6" s="23">
        <v>20.75</v>
      </c>
      <c r="X6" s="25">
        <f aca="true" t="shared" si="5" ref="X6:X20">W6/3</f>
        <v>6.916666666666667</v>
      </c>
      <c r="Y6" s="23">
        <v>12</v>
      </c>
      <c r="Z6" s="25">
        <f aca="true" t="shared" si="6" ref="Z6:Z20">Y6/3</f>
        <v>4</v>
      </c>
      <c r="AA6" s="27">
        <f>P6+V6+X6+Z6</f>
        <v>35.56666666666666</v>
      </c>
      <c r="AB6" s="27">
        <f aca="true" t="shared" si="7" ref="AB6:AB20">AA6/2</f>
        <v>17.78333333333333</v>
      </c>
      <c r="AC6" s="31">
        <f aca="true" t="shared" si="8" ref="AC6:AC20">ROUNDDOWN(2*AB6+0.5,0)/2</f>
        <v>18</v>
      </c>
      <c r="AD6" s="23"/>
      <c r="AE6" s="23"/>
      <c r="AF6" s="23"/>
      <c r="AG6" s="29">
        <f aca="true" t="shared" si="9" ref="AG6:AG20">(Q6+R6)/10</f>
        <v>4.175</v>
      </c>
      <c r="AH6" s="29">
        <f aca="true" t="shared" si="10" ref="AH6:AH20">AG6/4.8*12</f>
        <v>10.4375</v>
      </c>
      <c r="AI6" s="29">
        <f aca="true" t="shared" si="11" ref="AI6:AI20">G6+K6</f>
        <v>10.125</v>
      </c>
      <c r="AJ6" s="29">
        <f aca="true" t="shared" si="12" ref="AJ6:AJ20">AI6/14*20</f>
        <v>14.464285714285714</v>
      </c>
      <c r="AK6" s="29">
        <f aca="true" t="shared" si="13" ref="AK6:AK20">AH6+AJ6</f>
        <v>24.901785714285715</v>
      </c>
      <c r="AL6" s="29">
        <f aca="true" t="shared" si="14" ref="AL6:AL20">AK6/32*20</f>
        <v>15.563616071428573</v>
      </c>
      <c r="AM6" s="30">
        <f aca="true" t="shared" si="15" ref="AM6:AM20">ROUNDDOWN(2*AL6+0.5,0)/2</f>
        <v>15.5</v>
      </c>
      <c r="AN6" s="23"/>
      <c r="AO6" s="23"/>
      <c r="AP6" s="23"/>
      <c r="AQ6" s="23"/>
    </row>
    <row r="7" spans="1:43" ht="12.75" customHeight="1">
      <c r="A7" s="22">
        <v>3</v>
      </c>
      <c r="B7" s="9" t="s">
        <v>29</v>
      </c>
      <c r="C7" s="10" t="s">
        <v>31</v>
      </c>
      <c r="D7" s="23">
        <v>6.25</v>
      </c>
      <c r="E7" s="23">
        <v>4.75</v>
      </c>
      <c r="F7" s="23">
        <f t="shared" si="0"/>
        <v>11</v>
      </c>
      <c r="G7" s="24">
        <f t="shared" si="1"/>
        <v>2.75</v>
      </c>
      <c r="H7" s="23">
        <v>4</v>
      </c>
      <c r="I7" s="23">
        <v>4</v>
      </c>
      <c r="J7" s="23">
        <f t="shared" si="2"/>
        <v>8</v>
      </c>
      <c r="K7" s="24">
        <f t="shared" si="3"/>
        <v>2.2857142857142856</v>
      </c>
      <c r="L7" s="23">
        <v>6.5</v>
      </c>
      <c r="M7" s="23">
        <v>2.25</v>
      </c>
      <c r="N7" s="23">
        <f aca="true" t="shared" si="16" ref="N7:N20">L7+M7</f>
        <v>8.75</v>
      </c>
      <c r="O7" s="24">
        <f aca="true" t="shared" si="17" ref="O7:O20">N7/20*6</f>
        <v>2.625</v>
      </c>
      <c r="P7" s="25">
        <f aca="true" t="shared" si="18" ref="P7:P20">G7+K7+O7</f>
        <v>7.660714285714286</v>
      </c>
      <c r="Q7" s="32">
        <v>14</v>
      </c>
      <c r="R7" s="23">
        <v>13.5</v>
      </c>
      <c r="S7" s="23">
        <v>13.5</v>
      </c>
      <c r="T7" s="23">
        <v>16.5</v>
      </c>
      <c r="U7" s="23">
        <v>19.75</v>
      </c>
      <c r="V7" s="26">
        <f>(Q7+R7+S7+T7+U7)/10</f>
        <v>7.725</v>
      </c>
      <c r="W7" s="23">
        <v>10</v>
      </c>
      <c r="X7" s="25">
        <f t="shared" si="5"/>
        <v>3.3333333333333335</v>
      </c>
      <c r="Y7" s="23">
        <v>10</v>
      </c>
      <c r="Z7" s="25">
        <f t="shared" si="6"/>
        <v>3.3333333333333335</v>
      </c>
      <c r="AA7" s="27">
        <f>P7+V7+X7+Z7</f>
        <v>22.05238095238095</v>
      </c>
      <c r="AB7" s="27">
        <f t="shared" si="7"/>
        <v>11.026190476190475</v>
      </c>
      <c r="AC7" s="53">
        <f t="shared" si="8"/>
        <v>11</v>
      </c>
      <c r="AD7" s="23" t="s">
        <v>43</v>
      </c>
      <c r="AE7" s="23"/>
      <c r="AF7" s="23"/>
      <c r="AG7" s="29">
        <f t="shared" si="9"/>
        <v>2.75</v>
      </c>
      <c r="AH7" s="29">
        <f t="shared" si="10"/>
        <v>6.875000000000001</v>
      </c>
      <c r="AI7" s="29">
        <f t="shared" si="11"/>
        <v>5.035714285714286</v>
      </c>
      <c r="AJ7" s="29">
        <f t="shared" si="12"/>
        <v>7.193877551020408</v>
      </c>
      <c r="AK7" s="29">
        <f t="shared" si="13"/>
        <v>14.068877551020408</v>
      </c>
      <c r="AL7" s="29">
        <f t="shared" si="14"/>
        <v>8.793048469387756</v>
      </c>
      <c r="AM7" s="30">
        <f t="shared" si="15"/>
        <v>9</v>
      </c>
      <c r="AN7" s="23"/>
      <c r="AO7" s="23"/>
      <c r="AP7" s="23"/>
      <c r="AQ7" s="23"/>
    </row>
    <row r="8" spans="1:43" ht="12.75" customHeight="1">
      <c r="A8" s="22">
        <v>4</v>
      </c>
      <c r="B8" s="9" t="s">
        <v>32</v>
      </c>
      <c r="C8" s="10" t="s">
        <v>33</v>
      </c>
      <c r="D8" s="23">
        <v>8</v>
      </c>
      <c r="E8" s="23">
        <v>3.5</v>
      </c>
      <c r="F8" s="23">
        <f t="shared" si="0"/>
        <v>11.5</v>
      </c>
      <c r="G8" s="24">
        <f t="shared" si="1"/>
        <v>2.875</v>
      </c>
      <c r="H8" s="23">
        <v>1.5</v>
      </c>
      <c r="I8" s="23">
        <v>4</v>
      </c>
      <c r="J8" s="23">
        <f t="shared" si="2"/>
        <v>5.5</v>
      </c>
      <c r="K8" s="24">
        <f t="shared" si="3"/>
        <v>1.5714285714285714</v>
      </c>
      <c r="L8" s="23">
        <v>2</v>
      </c>
      <c r="M8" s="23">
        <v>3.75</v>
      </c>
      <c r="N8" s="23">
        <f>L8+M8</f>
        <v>5.75</v>
      </c>
      <c r="O8" s="24">
        <f t="shared" si="17"/>
        <v>1.7249999999999999</v>
      </c>
      <c r="P8" s="25">
        <f t="shared" si="18"/>
        <v>6.171428571428571</v>
      </c>
      <c r="Q8" s="23">
        <v>13.5</v>
      </c>
      <c r="R8" s="23">
        <v>12.25</v>
      </c>
      <c r="S8" s="23">
        <v>12.25</v>
      </c>
      <c r="T8" s="23">
        <v>17</v>
      </c>
      <c r="U8" s="23">
        <v>19</v>
      </c>
      <c r="V8" s="26">
        <f t="shared" si="4"/>
        <v>7.4</v>
      </c>
      <c r="W8" s="23">
        <v>14</v>
      </c>
      <c r="X8" s="25">
        <f t="shared" si="5"/>
        <v>4.666666666666667</v>
      </c>
      <c r="Y8" s="23">
        <v>6</v>
      </c>
      <c r="Z8" s="25">
        <f t="shared" si="6"/>
        <v>2</v>
      </c>
      <c r="AA8" s="27">
        <f aca="true" t="shared" si="19" ref="AA8:AA20">P8+V8+X8+Z8</f>
        <v>20.238095238095237</v>
      </c>
      <c r="AB8" s="27">
        <f t="shared" si="7"/>
        <v>10.119047619047619</v>
      </c>
      <c r="AC8" s="31">
        <f t="shared" si="8"/>
        <v>10</v>
      </c>
      <c r="AD8" s="23"/>
      <c r="AE8" s="23"/>
      <c r="AF8" s="23"/>
      <c r="AG8" s="29">
        <f t="shared" si="9"/>
        <v>2.575</v>
      </c>
      <c r="AH8" s="29">
        <f t="shared" si="10"/>
        <v>6.4375</v>
      </c>
      <c r="AI8" s="29">
        <f t="shared" si="11"/>
        <v>4.446428571428571</v>
      </c>
      <c r="AJ8" s="29">
        <f t="shared" si="12"/>
        <v>6.3520408163265305</v>
      </c>
      <c r="AK8" s="29">
        <f t="shared" si="13"/>
        <v>12.78954081632653</v>
      </c>
      <c r="AL8" s="29">
        <f t="shared" si="14"/>
        <v>7.993463010204081</v>
      </c>
      <c r="AM8" s="30">
        <f t="shared" si="15"/>
        <v>8</v>
      </c>
      <c r="AN8" s="23"/>
      <c r="AO8" s="23"/>
      <c r="AP8" s="23"/>
      <c r="AQ8" s="23"/>
    </row>
    <row r="9" spans="1:43" ht="12.75" customHeight="1">
      <c r="A9" s="22">
        <v>5</v>
      </c>
      <c r="B9" s="9" t="s">
        <v>32</v>
      </c>
      <c r="C9" s="10" t="s">
        <v>27</v>
      </c>
      <c r="D9" s="23">
        <v>5</v>
      </c>
      <c r="E9" s="23">
        <v>3</v>
      </c>
      <c r="F9" s="23">
        <f t="shared" si="0"/>
        <v>8</v>
      </c>
      <c r="G9" s="24">
        <f t="shared" si="1"/>
        <v>2</v>
      </c>
      <c r="H9" s="23">
        <v>3.5</v>
      </c>
      <c r="I9" s="23">
        <v>5.5</v>
      </c>
      <c r="J9" s="23">
        <f t="shared" si="2"/>
        <v>9</v>
      </c>
      <c r="K9" s="24">
        <f t="shared" si="3"/>
        <v>2.5714285714285716</v>
      </c>
      <c r="L9" s="23">
        <v>5</v>
      </c>
      <c r="M9" s="23">
        <v>3</v>
      </c>
      <c r="N9" s="23">
        <f t="shared" si="16"/>
        <v>8</v>
      </c>
      <c r="O9" s="24">
        <f t="shared" si="17"/>
        <v>2.4000000000000004</v>
      </c>
      <c r="P9" s="25">
        <f t="shared" si="18"/>
        <v>6.9714285714285715</v>
      </c>
      <c r="Q9" s="23">
        <v>10</v>
      </c>
      <c r="R9" s="23">
        <v>4</v>
      </c>
      <c r="S9" s="23">
        <v>4</v>
      </c>
      <c r="T9" s="23">
        <v>0</v>
      </c>
      <c r="U9" s="23">
        <v>2.5</v>
      </c>
      <c r="V9" s="26">
        <f t="shared" si="4"/>
        <v>2.05</v>
      </c>
      <c r="W9" s="23">
        <v>10</v>
      </c>
      <c r="X9" s="25">
        <f t="shared" si="5"/>
        <v>3.3333333333333335</v>
      </c>
      <c r="Y9" s="23">
        <v>8</v>
      </c>
      <c r="Z9" s="25">
        <f t="shared" si="6"/>
        <v>2.6666666666666665</v>
      </c>
      <c r="AA9" s="27">
        <f t="shared" si="19"/>
        <v>15.021428571428572</v>
      </c>
      <c r="AB9" s="27">
        <f t="shared" si="7"/>
        <v>7.510714285714286</v>
      </c>
      <c r="AC9" s="28">
        <f t="shared" si="8"/>
        <v>7.5</v>
      </c>
      <c r="AD9" s="23"/>
      <c r="AE9" s="23"/>
      <c r="AF9" s="23"/>
      <c r="AG9" s="29">
        <f t="shared" si="9"/>
        <v>1.4</v>
      </c>
      <c r="AH9" s="29">
        <f t="shared" si="10"/>
        <v>3.5</v>
      </c>
      <c r="AI9" s="29">
        <f t="shared" si="11"/>
        <v>4.571428571428571</v>
      </c>
      <c r="AJ9" s="29">
        <f t="shared" si="12"/>
        <v>6.530612244897958</v>
      </c>
      <c r="AK9" s="29">
        <f t="shared" si="13"/>
        <v>10.03061224489796</v>
      </c>
      <c r="AL9" s="29">
        <f t="shared" si="14"/>
        <v>6.269132653061225</v>
      </c>
      <c r="AM9" s="30">
        <f t="shared" si="15"/>
        <v>6.5</v>
      </c>
      <c r="AN9" s="23"/>
      <c r="AO9" s="23"/>
      <c r="AP9" s="23"/>
      <c r="AQ9" s="23"/>
    </row>
    <row r="10" spans="1:43" ht="12.75" customHeight="1">
      <c r="A10" s="22">
        <v>6</v>
      </c>
      <c r="B10" s="9" t="s">
        <v>34</v>
      </c>
      <c r="C10" s="10" t="s">
        <v>27</v>
      </c>
      <c r="D10" s="23">
        <v>5.5</v>
      </c>
      <c r="E10" s="23">
        <v>6.5</v>
      </c>
      <c r="F10" s="23">
        <f t="shared" si="0"/>
        <v>12</v>
      </c>
      <c r="G10" s="24">
        <f t="shared" si="1"/>
        <v>3</v>
      </c>
      <c r="H10" s="23">
        <v>3.5</v>
      </c>
      <c r="I10" s="23">
        <v>4.5</v>
      </c>
      <c r="J10" s="23">
        <f t="shared" si="2"/>
        <v>8</v>
      </c>
      <c r="K10" s="24">
        <f>J10/28*8</f>
        <v>2.2857142857142856</v>
      </c>
      <c r="L10" s="23">
        <v>7</v>
      </c>
      <c r="M10" s="23">
        <v>3.5</v>
      </c>
      <c r="N10" s="23">
        <f t="shared" si="16"/>
        <v>10.5</v>
      </c>
      <c r="O10" s="24">
        <f t="shared" si="17"/>
        <v>3.1500000000000004</v>
      </c>
      <c r="P10" s="25">
        <f t="shared" si="18"/>
        <v>8.435714285714287</v>
      </c>
      <c r="Q10" s="23">
        <v>21.5</v>
      </c>
      <c r="R10" s="23">
        <v>20.75</v>
      </c>
      <c r="S10" s="23">
        <v>20.75</v>
      </c>
      <c r="T10" s="23">
        <v>13.75</v>
      </c>
      <c r="U10" s="23">
        <v>17.25</v>
      </c>
      <c r="V10" s="26">
        <f t="shared" si="4"/>
        <v>9.4</v>
      </c>
      <c r="W10" s="23">
        <v>9.25</v>
      </c>
      <c r="X10" s="25">
        <f t="shared" si="5"/>
        <v>3.0833333333333335</v>
      </c>
      <c r="Y10" s="23">
        <v>6</v>
      </c>
      <c r="Z10" s="25">
        <f t="shared" si="6"/>
        <v>2</v>
      </c>
      <c r="AA10" s="27">
        <f t="shared" si="19"/>
        <v>22.91904761904762</v>
      </c>
      <c r="AB10" s="27">
        <f t="shared" si="7"/>
        <v>11.45952380952381</v>
      </c>
      <c r="AC10" s="31">
        <f t="shared" si="8"/>
        <v>11.5</v>
      </c>
      <c r="AD10" s="23"/>
      <c r="AE10" s="23"/>
      <c r="AF10" s="23"/>
      <c r="AG10" s="29">
        <f t="shared" si="9"/>
        <v>4.225</v>
      </c>
      <c r="AH10" s="29">
        <f t="shared" si="10"/>
        <v>10.5625</v>
      </c>
      <c r="AI10" s="29">
        <f t="shared" si="11"/>
        <v>5.285714285714286</v>
      </c>
      <c r="AJ10" s="29">
        <f t="shared" si="12"/>
        <v>7.551020408163264</v>
      </c>
      <c r="AK10" s="29">
        <f t="shared" si="13"/>
        <v>18.113520408163264</v>
      </c>
      <c r="AL10" s="29">
        <f t="shared" si="14"/>
        <v>11.32095025510204</v>
      </c>
      <c r="AM10" s="30">
        <f t="shared" si="15"/>
        <v>11.5</v>
      </c>
      <c r="AN10" s="23"/>
      <c r="AO10" s="23"/>
      <c r="AP10" s="23"/>
      <c r="AQ10" s="23"/>
    </row>
    <row r="11" spans="1:43" ht="12.75" customHeight="1">
      <c r="A11" s="22">
        <v>7</v>
      </c>
      <c r="B11" s="9" t="s">
        <v>35</v>
      </c>
      <c r="C11" s="10" t="s">
        <v>36</v>
      </c>
      <c r="D11" s="23">
        <v>5</v>
      </c>
      <c r="E11" s="23">
        <v>7</v>
      </c>
      <c r="F11" s="23">
        <f t="shared" si="0"/>
        <v>12</v>
      </c>
      <c r="G11" s="24">
        <f t="shared" si="1"/>
        <v>3</v>
      </c>
      <c r="H11" s="23">
        <v>5</v>
      </c>
      <c r="I11" s="23">
        <v>5</v>
      </c>
      <c r="J11" s="23">
        <f t="shared" si="2"/>
        <v>10</v>
      </c>
      <c r="K11" s="24">
        <f t="shared" si="3"/>
        <v>2.857142857142857</v>
      </c>
      <c r="L11" s="23">
        <v>6</v>
      </c>
      <c r="M11" s="23">
        <v>4</v>
      </c>
      <c r="N11" s="23">
        <f t="shared" si="16"/>
        <v>10</v>
      </c>
      <c r="O11" s="24">
        <f t="shared" si="17"/>
        <v>3</v>
      </c>
      <c r="P11" s="25">
        <f t="shared" si="18"/>
        <v>8.857142857142858</v>
      </c>
      <c r="Q11" s="23">
        <v>9.5</v>
      </c>
      <c r="R11" s="23">
        <v>8</v>
      </c>
      <c r="S11" s="23">
        <v>8</v>
      </c>
      <c r="T11" s="23">
        <v>6</v>
      </c>
      <c r="U11" s="23">
        <v>4.5</v>
      </c>
      <c r="V11" s="26">
        <f t="shared" si="4"/>
        <v>3.6</v>
      </c>
      <c r="W11" s="23">
        <v>10</v>
      </c>
      <c r="X11" s="25">
        <f t="shared" si="5"/>
        <v>3.3333333333333335</v>
      </c>
      <c r="Y11" s="23">
        <v>6</v>
      </c>
      <c r="Z11" s="25">
        <f t="shared" si="6"/>
        <v>2</v>
      </c>
      <c r="AA11" s="27">
        <f t="shared" si="19"/>
        <v>17.79047619047619</v>
      </c>
      <c r="AB11" s="27">
        <f t="shared" si="7"/>
        <v>8.895238095238096</v>
      </c>
      <c r="AC11" s="28">
        <f t="shared" si="8"/>
        <v>9</v>
      </c>
      <c r="AD11" s="23"/>
      <c r="AE11" s="23"/>
      <c r="AF11" s="23"/>
      <c r="AG11" s="29">
        <f t="shared" si="9"/>
        <v>1.75</v>
      </c>
      <c r="AH11" s="29">
        <f t="shared" si="10"/>
        <v>4.375</v>
      </c>
      <c r="AI11" s="29">
        <f>G11+K11</f>
        <v>5.857142857142858</v>
      </c>
      <c r="AJ11" s="29">
        <f t="shared" si="12"/>
        <v>8.36734693877551</v>
      </c>
      <c r="AK11" s="29">
        <f>AH11+AJ11</f>
        <v>12.74234693877551</v>
      </c>
      <c r="AL11" s="29">
        <f t="shared" si="14"/>
        <v>7.963966836734694</v>
      </c>
      <c r="AM11" s="30">
        <f t="shared" si="15"/>
        <v>8</v>
      </c>
      <c r="AN11" s="23"/>
      <c r="AO11" s="23"/>
      <c r="AP11" s="23"/>
      <c r="AQ11" s="23"/>
    </row>
    <row r="12" spans="1:43" ht="12.75" customHeight="1">
      <c r="A12" s="22">
        <v>8</v>
      </c>
      <c r="B12" s="9" t="s">
        <v>28</v>
      </c>
      <c r="C12" s="10" t="s">
        <v>37</v>
      </c>
      <c r="D12" s="23">
        <v>6</v>
      </c>
      <c r="E12" s="23">
        <v>2.5</v>
      </c>
      <c r="F12" s="23">
        <f t="shared" si="0"/>
        <v>8.5</v>
      </c>
      <c r="G12" s="24">
        <f t="shared" si="1"/>
        <v>2.125</v>
      </c>
      <c r="H12" s="23">
        <v>2.25</v>
      </c>
      <c r="I12" s="23">
        <v>4.5</v>
      </c>
      <c r="J12" s="23">
        <f t="shared" si="2"/>
        <v>6.75</v>
      </c>
      <c r="K12" s="24">
        <f t="shared" si="3"/>
        <v>1.9285714285714286</v>
      </c>
      <c r="L12" s="2">
        <v>2.25</v>
      </c>
      <c r="M12" s="23">
        <v>2</v>
      </c>
      <c r="N12" s="23">
        <f t="shared" si="16"/>
        <v>4.25</v>
      </c>
      <c r="O12" s="24">
        <f t="shared" si="17"/>
        <v>1.275</v>
      </c>
      <c r="P12" s="25">
        <f t="shared" si="18"/>
        <v>5.328571428571429</v>
      </c>
      <c r="Q12" s="23">
        <v>6.5</v>
      </c>
      <c r="R12" s="23">
        <v>5</v>
      </c>
      <c r="S12" s="23">
        <v>5</v>
      </c>
      <c r="T12" s="23">
        <v>3</v>
      </c>
      <c r="U12" s="23">
        <v>0.75</v>
      </c>
      <c r="V12" s="26">
        <f t="shared" si="4"/>
        <v>2.025</v>
      </c>
      <c r="W12" s="23">
        <v>12.5</v>
      </c>
      <c r="X12" s="25">
        <f t="shared" si="5"/>
        <v>4.166666666666667</v>
      </c>
      <c r="Y12" s="23">
        <v>0</v>
      </c>
      <c r="Z12" s="25">
        <f t="shared" si="6"/>
        <v>0</v>
      </c>
      <c r="AA12" s="27">
        <f t="shared" si="19"/>
        <v>11.520238095238096</v>
      </c>
      <c r="AB12" s="27">
        <f t="shared" si="7"/>
        <v>5.760119047619048</v>
      </c>
      <c r="AC12" s="28">
        <f t="shared" si="8"/>
        <v>6</v>
      </c>
      <c r="AD12" s="23"/>
      <c r="AE12" s="23"/>
      <c r="AF12" s="23"/>
      <c r="AG12" s="29">
        <f t="shared" si="9"/>
        <v>1.15</v>
      </c>
      <c r="AH12" s="29">
        <f t="shared" si="10"/>
        <v>2.875</v>
      </c>
      <c r="AI12" s="29">
        <f t="shared" si="11"/>
        <v>4.053571428571429</v>
      </c>
      <c r="AJ12" s="29">
        <f t="shared" si="12"/>
        <v>5.790816326530612</v>
      </c>
      <c r="AK12" s="29">
        <f t="shared" si="13"/>
        <v>8.665816326530612</v>
      </c>
      <c r="AL12" s="29">
        <f t="shared" si="14"/>
        <v>5.416135204081632</v>
      </c>
      <c r="AM12" s="30">
        <f t="shared" si="15"/>
        <v>5.5</v>
      </c>
      <c r="AN12" s="23"/>
      <c r="AO12" s="23"/>
      <c r="AP12" s="23"/>
      <c r="AQ12" s="23"/>
    </row>
    <row r="13" spans="1:43" ht="12.75" customHeight="1">
      <c r="A13" s="22">
        <v>9</v>
      </c>
      <c r="B13" s="9" t="s">
        <v>28</v>
      </c>
      <c r="C13" s="10" t="s">
        <v>30</v>
      </c>
      <c r="D13" s="23">
        <v>11.75</v>
      </c>
      <c r="E13" s="23">
        <v>6.5</v>
      </c>
      <c r="F13" s="23">
        <f t="shared" si="0"/>
        <v>18.25</v>
      </c>
      <c r="G13" s="24">
        <f t="shared" si="1"/>
        <v>4.5625</v>
      </c>
      <c r="H13" s="23">
        <v>14</v>
      </c>
      <c r="I13" s="23">
        <v>11.75</v>
      </c>
      <c r="J13" s="23">
        <f t="shared" si="2"/>
        <v>25.75</v>
      </c>
      <c r="K13" s="24">
        <f t="shared" si="3"/>
        <v>7.357142857142857</v>
      </c>
      <c r="L13" s="23">
        <v>9</v>
      </c>
      <c r="M13" s="23">
        <v>5.5</v>
      </c>
      <c r="N13" s="23">
        <f t="shared" si="16"/>
        <v>14.5</v>
      </c>
      <c r="O13" s="24">
        <f t="shared" si="17"/>
        <v>4.35</v>
      </c>
      <c r="P13" s="25">
        <f t="shared" si="18"/>
        <v>16.269642857142856</v>
      </c>
      <c r="Q13" s="23">
        <v>20.5</v>
      </c>
      <c r="R13" s="23">
        <v>17.5</v>
      </c>
      <c r="S13" s="23">
        <v>17.5</v>
      </c>
      <c r="T13" s="23">
        <v>14</v>
      </c>
      <c r="U13" s="23">
        <v>7.75</v>
      </c>
      <c r="V13" s="26">
        <f t="shared" si="4"/>
        <v>7.725</v>
      </c>
      <c r="W13" s="23">
        <v>10.75</v>
      </c>
      <c r="X13" s="25">
        <f t="shared" si="5"/>
        <v>3.5833333333333335</v>
      </c>
      <c r="Y13" s="23">
        <v>1</v>
      </c>
      <c r="Z13" s="25">
        <f t="shared" si="6"/>
        <v>0.3333333333333333</v>
      </c>
      <c r="AA13" s="27">
        <f t="shared" si="19"/>
        <v>27.91130952380952</v>
      </c>
      <c r="AB13" s="27">
        <f t="shared" si="7"/>
        <v>13.95565476190476</v>
      </c>
      <c r="AC13" s="31">
        <f t="shared" si="8"/>
        <v>14</v>
      </c>
      <c r="AD13" s="23"/>
      <c r="AE13" s="23"/>
      <c r="AF13" s="23"/>
      <c r="AG13" s="29">
        <f t="shared" si="9"/>
        <v>3.8</v>
      </c>
      <c r="AH13" s="29">
        <f t="shared" si="10"/>
        <v>9.5</v>
      </c>
      <c r="AI13" s="29">
        <f t="shared" si="11"/>
        <v>11.919642857142858</v>
      </c>
      <c r="AJ13" s="29">
        <f t="shared" si="12"/>
        <v>17.028061224489797</v>
      </c>
      <c r="AK13" s="29">
        <f t="shared" si="13"/>
        <v>26.528061224489797</v>
      </c>
      <c r="AL13" s="29">
        <f t="shared" si="14"/>
        <v>16.580038265306122</v>
      </c>
      <c r="AM13" s="30">
        <f t="shared" si="15"/>
        <v>16.5</v>
      </c>
      <c r="AN13" s="23"/>
      <c r="AO13" s="23"/>
      <c r="AP13" s="23"/>
      <c r="AQ13" s="23"/>
    </row>
    <row r="14" spans="1:43" ht="12.75" customHeight="1">
      <c r="A14" s="22">
        <v>10</v>
      </c>
      <c r="B14" s="9" t="s">
        <v>30</v>
      </c>
      <c r="C14" s="10" t="s">
        <v>27</v>
      </c>
      <c r="D14" s="23">
        <v>9.75</v>
      </c>
      <c r="E14" s="23">
        <v>4</v>
      </c>
      <c r="F14" s="23">
        <f t="shared" si="0"/>
        <v>13.75</v>
      </c>
      <c r="G14" s="24">
        <f t="shared" si="1"/>
        <v>3.4375</v>
      </c>
      <c r="H14" s="23">
        <v>4.25</v>
      </c>
      <c r="I14" s="23">
        <v>5.5</v>
      </c>
      <c r="J14" s="23">
        <f t="shared" si="2"/>
        <v>9.75</v>
      </c>
      <c r="K14" s="24">
        <f t="shared" si="3"/>
        <v>2.7857142857142856</v>
      </c>
      <c r="L14" s="23">
        <v>5</v>
      </c>
      <c r="M14" s="23">
        <v>3.5</v>
      </c>
      <c r="N14" s="23">
        <f t="shared" si="16"/>
        <v>8.5</v>
      </c>
      <c r="O14" s="24">
        <f t="shared" si="17"/>
        <v>2.55</v>
      </c>
      <c r="P14" s="25">
        <f t="shared" si="18"/>
        <v>8.773214285714285</v>
      </c>
      <c r="Q14" s="23">
        <v>16.25</v>
      </c>
      <c r="R14" s="23">
        <v>17</v>
      </c>
      <c r="S14" s="23">
        <v>17</v>
      </c>
      <c r="T14" s="23">
        <v>14.25</v>
      </c>
      <c r="U14" s="23">
        <v>19.5</v>
      </c>
      <c r="V14" s="26">
        <f t="shared" si="4"/>
        <v>8.4</v>
      </c>
      <c r="W14" s="23">
        <v>11</v>
      </c>
      <c r="X14" s="25">
        <f t="shared" si="5"/>
        <v>3.6666666666666665</v>
      </c>
      <c r="Y14" s="23">
        <v>4</v>
      </c>
      <c r="Z14" s="25">
        <f t="shared" si="6"/>
        <v>1.3333333333333333</v>
      </c>
      <c r="AA14" s="27">
        <f t="shared" si="19"/>
        <v>22.173214285714288</v>
      </c>
      <c r="AB14" s="27">
        <f t="shared" si="7"/>
        <v>11.086607142857144</v>
      </c>
      <c r="AC14" s="31">
        <f t="shared" si="8"/>
        <v>11</v>
      </c>
      <c r="AD14" s="23"/>
      <c r="AE14" s="23"/>
      <c r="AF14" s="23"/>
      <c r="AG14" s="29">
        <f t="shared" si="9"/>
        <v>3.325</v>
      </c>
      <c r="AH14" s="29">
        <f t="shared" si="10"/>
        <v>8.3125</v>
      </c>
      <c r="AI14" s="29">
        <f t="shared" si="11"/>
        <v>6.223214285714286</v>
      </c>
      <c r="AJ14" s="29">
        <f t="shared" si="12"/>
        <v>8.89030612244898</v>
      </c>
      <c r="AK14" s="29">
        <f t="shared" si="13"/>
        <v>17.20280612244898</v>
      </c>
      <c r="AL14" s="29">
        <f t="shared" si="14"/>
        <v>10.751753826530612</v>
      </c>
      <c r="AM14" s="30">
        <f t="shared" si="15"/>
        <v>11</v>
      </c>
      <c r="AN14" s="23"/>
      <c r="AO14" s="23"/>
      <c r="AP14" s="23"/>
      <c r="AQ14" s="23"/>
    </row>
    <row r="15" spans="1:43" ht="12.75" customHeight="1">
      <c r="A15" s="22">
        <v>11</v>
      </c>
      <c r="B15" s="9" t="s">
        <v>38</v>
      </c>
      <c r="C15" s="10" t="s">
        <v>39</v>
      </c>
      <c r="D15" s="23">
        <v>6.75</v>
      </c>
      <c r="E15" s="23">
        <v>4.75</v>
      </c>
      <c r="F15" s="23">
        <f t="shared" si="0"/>
        <v>11.5</v>
      </c>
      <c r="G15" s="24">
        <f t="shared" si="1"/>
        <v>2.875</v>
      </c>
      <c r="H15" s="23">
        <v>9</v>
      </c>
      <c r="I15" s="23">
        <v>6.5</v>
      </c>
      <c r="J15" s="23">
        <f t="shared" si="2"/>
        <v>15.5</v>
      </c>
      <c r="K15" s="24">
        <f t="shared" si="3"/>
        <v>4.428571428571429</v>
      </c>
      <c r="L15" s="23">
        <v>4.25</v>
      </c>
      <c r="M15" s="23">
        <v>4.5</v>
      </c>
      <c r="N15" s="23">
        <f t="shared" si="16"/>
        <v>8.75</v>
      </c>
      <c r="O15" s="24">
        <f t="shared" si="17"/>
        <v>2.625</v>
      </c>
      <c r="P15" s="25">
        <f t="shared" si="18"/>
        <v>9.928571428571429</v>
      </c>
      <c r="Q15" s="23">
        <v>15.75</v>
      </c>
      <c r="R15" s="23">
        <v>12.5</v>
      </c>
      <c r="S15" s="23">
        <v>12.5</v>
      </c>
      <c r="T15" s="23">
        <v>10</v>
      </c>
      <c r="U15" s="23">
        <v>14.25</v>
      </c>
      <c r="V15" s="26">
        <f t="shared" si="4"/>
        <v>6.5</v>
      </c>
      <c r="W15" s="23">
        <v>8.75</v>
      </c>
      <c r="X15" s="25">
        <f t="shared" si="5"/>
        <v>2.9166666666666665</v>
      </c>
      <c r="Y15" s="23">
        <v>7.5</v>
      </c>
      <c r="Z15" s="25">
        <f t="shared" si="6"/>
        <v>2.5</v>
      </c>
      <c r="AA15" s="27">
        <f t="shared" si="19"/>
        <v>21.8452380952381</v>
      </c>
      <c r="AB15" s="27">
        <f t="shared" si="7"/>
        <v>10.92261904761905</v>
      </c>
      <c r="AC15" s="31">
        <f t="shared" si="8"/>
        <v>11</v>
      </c>
      <c r="AD15" s="23"/>
      <c r="AE15" s="23"/>
      <c r="AF15" s="23"/>
      <c r="AG15" s="29">
        <f t="shared" si="9"/>
        <v>2.825</v>
      </c>
      <c r="AH15" s="29">
        <f t="shared" si="10"/>
        <v>7.062500000000001</v>
      </c>
      <c r="AI15" s="29">
        <f t="shared" si="11"/>
        <v>7.303571428571429</v>
      </c>
      <c r="AJ15" s="29">
        <f t="shared" si="12"/>
        <v>10.433673469387756</v>
      </c>
      <c r="AK15" s="29">
        <f t="shared" si="13"/>
        <v>17.496173469387756</v>
      </c>
      <c r="AL15" s="29">
        <f t="shared" si="14"/>
        <v>10.935108418367347</v>
      </c>
      <c r="AM15" s="30">
        <f t="shared" si="15"/>
        <v>11</v>
      </c>
      <c r="AN15" s="23"/>
      <c r="AO15" s="23"/>
      <c r="AP15" s="23"/>
      <c r="AQ15" s="23"/>
    </row>
    <row r="16" spans="1:43" ht="12.75" customHeight="1">
      <c r="A16" s="22">
        <v>12</v>
      </c>
      <c r="B16" s="9" t="s">
        <v>33</v>
      </c>
      <c r="C16" s="10" t="s">
        <v>39</v>
      </c>
      <c r="D16" s="23">
        <v>5.75</v>
      </c>
      <c r="E16" s="23">
        <v>6</v>
      </c>
      <c r="F16" s="23">
        <f t="shared" si="0"/>
        <v>11.75</v>
      </c>
      <c r="G16" s="24">
        <f t="shared" si="1"/>
        <v>2.9375</v>
      </c>
      <c r="H16" s="23">
        <v>7.5</v>
      </c>
      <c r="I16" s="23">
        <v>4.25</v>
      </c>
      <c r="J16" s="23">
        <f t="shared" si="2"/>
        <v>11.75</v>
      </c>
      <c r="K16" s="24">
        <f t="shared" si="3"/>
        <v>3.357142857142857</v>
      </c>
      <c r="L16" s="23">
        <v>7.5</v>
      </c>
      <c r="M16" s="23">
        <v>3.5</v>
      </c>
      <c r="N16" s="23">
        <f t="shared" si="16"/>
        <v>11</v>
      </c>
      <c r="O16" s="24">
        <f t="shared" si="17"/>
        <v>3.3000000000000003</v>
      </c>
      <c r="P16" s="25">
        <f t="shared" si="18"/>
        <v>9.594642857142858</v>
      </c>
      <c r="Q16" s="23">
        <v>22.25</v>
      </c>
      <c r="R16" s="23">
        <v>12</v>
      </c>
      <c r="S16" s="23">
        <v>12</v>
      </c>
      <c r="T16" s="23">
        <v>13.5</v>
      </c>
      <c r="U16" s="23">
        <v>12</v>
      </c>
      <c r="V16" s="26">
        <f t="shared" si="4"/>
        <v>7.175</v>
      </c>
      <c r="W16" s="23">
        <v>9.5</v>
      </c>
      <c r="X16" s="25">
        <f t="shared" si="5"/>
        <v>3.1666666666666665</v>
      </c>
      <c r="Y16" s="23">
        <v>6</v>
      </c>
      <c r="Z16" s="25">
        <f t="shared" si="6"/>
        <v>2</v>
      </c>
      <c r="AA16" s="27">
        <f t="shared" si="19"/>
        <v>21.936309523809527</v>
      </c>
      <c r="AB16" s="27">
        <f t="shared" si="7"/>
        <v>10.968154761904763</v>
      </c>
      <c r="AC16" s="31">
        <f t="shared" si="8"/>
        <v>11</v>
      </c>
      <c r="AD16" s="23"/>
      <c r="AE16" s="23"/>
      <c r="AF16" s="23"/>
      <c r="AG16" s="29">
        <f t="shared" si="9"/>
        <v>3.425</v>
      </c>
      <c r="AH16" s="29">
        <f t="shared" si="10"/>
        <v>8.5625</v>
      </c>
      <c r="AI16" s="29">
        <f t="shared" si="11"/>
        <v>6.294642857142858</v>
      </c>
      <c r="AJ16" s="29">
        <f t="shared" si="12"/>
        <v>8.99234693877551</v>
      </c>
      <c r="AK16" s="29">
        <f t="shared" si="13"/>
        <v>17.554846938775512</v>
      </c>
      <c r="AL16" s="29">
        <f t="shared" si="14"/>
        <v>10.971779336734695</v>
      </c>
      <c r="AM16" s="30">
        <f t="shared" si="15"/>
        <v>11</v>
      </c>
      <c r="AN16" s="23"/>
      <c r="AO16" s="23"/>
      <c r="AP16" s="23"/>
      <c r="AQ16" s="23"/>
    </row>
    <row r="17" spans="1:43" ht="12.75" customHeight="1">
      <c r="A17" s="22">
        <v>13</v>
      </c>
      <c r="B17" s="9" t="s">
        <v>33</v>
      </c>
      <c r="C17" s="10" t="s">
        <v>30</v>
      </c>
      <c r="D17" s="23">
        <v>10.5</v>
      </c>
      <c r="E17" s="23">
        <v>7.5</v>
      </c>
      <c r="F17" s="23">
        <f t="shared" si="0"/>
        <v>18</v>
      </c>
      <c r="G17" s="24">
        <f t="shared" si="1"/>
        <v>4.5</v>
      </c>
      <c r="H17" s="23">
        <v>9.5</v>
      </c>
      <c r="I17" s="23">
        <v>7.25</v>
      </c>
      <c r="J17" s="23">
        <f t="shared" si="2"/>
        <v>16.75</v>
      </c>
      <c r="K17" s="24">
        <f t="shared" si="3"/>
        <v>4.785714285714286</v>
      </c>
      <c r="L17" s="23">
        <v>6.5</v>
      </c>
      <c r="M17" s="23">
        <v>6</v>
      </c>
      <c r="N17" s="23">
        <f t="shared" si="16"/>
        <v>12.5</v>
      </c>
      <c r="O17" s="24">
        <f t="shared" si="17"/>
        <v>3.75</v>
      </c>
      <c r="P17" s="25">
        <f t="shared" si="18"/>
        <v>13.035714285714285</v>
      </c>
      <c r="Q17" s="23">
        <v>23.75</v>
      </c>
      <c r="R17" s="23">
        <v>21.5</v>
      </c>
      <c r="S17" s="23">
        <v>21.5</v>
      </c>
      <c r="T17" s="23">
        <v>19.75</v>
      </c>
      <c r="U17" s="23">
        <v>21.75</v>
      </c>
      <c r="V17" s="26">
        <f t="shared" si="4"/>
        <v>10.825</v>
      </c>
      <c r="W17" s="23">
        <v>18</v>
      </c>
      <c r="X17" s="25">
        <f t="shared" si="5"/>
        <v>6</v>
      </c>
      <c r="Y17" s="23">
        <v>8</v>
      </c>
      <c r="Z17" s="25">
        <f t="shared" si="6"/>
        <v>2.6666666666666665</v>
      </c>
      <c r="AA17" s="27">
        <f t="shared" si="19"/>
        <v>32.52738095238095</v>
      </c>
      <c r="AB17" s="27">
        <f t="shared" si="7"/>
        <v>16.263690476190476</v>
      </c>
      <c r="AC17" s="31">
        <f t="shared" si="8"/>
        <v>16.5</v>
      </c>
      <c r="AD17" s="23"/>
      <c r="AE17" s="23"/>
      <c r="AF17" s="23"/>
      <c r="AG17" s="29">
        <f t="shared" si="9"/>
        <v>4.525</v>
      </c>
      <c r="AH17" s="29">
        <f t="shared" si="10"/>
        <v>11.312500000000002</v>
      </c>
      <c r="AI17" s="29">
        <f t="shared" si="11"/>
        <v>9.285714285714285</v>
      </c>
      <c r="AJ17" s="29">
        <f t="shared" si="12"/>
        <v>13.26530612244898</v>
      </c>
      <c r="AK17" s="29">
        <f t="shared" si="13"/>
        <v>24.577806122448983</v>
      </c>
      <c r="AL17" s="29">
        <f t="shared" si="14"/>
        <v>15.361128826530614</v>
      </c>
      <c r="AM17" s="30">
        <f>ROUNDDOWN(2*AL17+0.5,0)/2</f>
        <v>15.5</v>
      </c>
      <c r="AN17" s="23"/>
      <c r="AO17" s="23"/>
      <c r="AP17" s="23"/>
      <c r="AQ17" s="23"/>
    </row>
    <row r="18" spans="1:43" ht="12.75" customHeight="1">
      <c r="A18" s="22">
        <v>14</v>
      </c>
      <c r="B18" s="9" t="s">
        <v>40</v>
      </c>
      <c r="C18" s="10" t="s">
        <v>35</v>
      </c>
      <c r="D18" s="23">
        <v>10.25</v>
      </c>
      <c r="E18" s="23">
        <v>0</v>
      </c>
      <c r="F18" s="23">
        <f t="shared" si="0"/>
        <v>10.25</v>
      </c>
      <c r="G18" s="24">
        <f t="shared" si="1"/>
        <v>2.5625</v>
      </c>
      <c r="H18" s="23">
        <v>4.5</v>
      </c>
      <c r="I18" s="23">
        <v>0</v>
      </c>
      <c r="J18" s="23">
        <f t="shared" si="2"/>
        <v>4.5</v>
      </c>
      <c r="K18" s="24">
        <f t="shared" si="3"/>
        <v>1.2857142857142858</v>
      </c>
      <c r="L18" s="23">
        <v>0</v>
      </c>
      <c r="M18" s="23">
        <v>0</v>
      </c>
      <c r="N18" s="23">
        <v>0</v>
      </c>
      <c r="O18" s="24">
        <v>0</v>
      </c>
      <c r="P18" s="25">
        <f t="shared" si="18"/>
        <v>3.8482142857142856</v>
      </c>
      <c r="Q18" s="23">
        <v>14</v>
      </c>
      <c r="R18" s="23">
        <v>21.5</v>
      </c>
      <c r="S18" s="23">
        <v>21.5</v>
      </c>
      <c r="T18" s="23">
        <v>14.25</v>
      </c>
      <c r="U18" s="23">
        <v>12</v>
      </c>
      <c r="V18" s="26">
        <f t="shared" si="4"/>
        <v>8.325</v>
      </c>
      <c r="W18" s="23">
        <v>18</v>
      </c>
      <c r="X18" s="25">
        <f t="shared" si="5"/>
        <v>6</v>
      </c>
      <c r="Y18" s="23">
        <v>9.25</v>
      </c>
      <c r="Z18" s="25">
        <f t="shared" si="6"/>
        <v>3.0833333333333335</v>
      </c>
      <c r="AA18" s="27">
        <f t="shared" si="19"/>
        <v>21.256547619047616</v>
      </c>
      <c r="AB18" s="27">
        <f t="shared" si="7"/>
        <v>10.628273809523808</v>
      </c>
      <c r="AC18" s="31">
        <f t="shared" si="8"/>
        <v>10.5</v>
      </c>
      <c r="AD18" s="23"/>
      <c r="AE18" s="23"/>
      <c r="AF18" s="23"/>
      <c r="AG18" s="29">
        <f t="shared" si="9"/>
        <v>3.55</v>
      </c>
      <c r="AH18" s="29">
        <f t="shared" si="10"/>
        <v>8.875</v>
      </c>
      <c r="AI18" s="29">
        <f t="shared" si="11"/>
        <v>3.8482142857142856</v>
      </c>
      <c r="AJ18" s="29">
        <f t="shared" si="12"/>
        <v>5.497448979591837</v>
      </c>
      <c r="AK18" s="29">
        <f t="shared" si="13"/>
        <v>14.372448979591837</v>
      </c>
      <c r="AL18" s="29">
        <f t="shared" si="14"/>
        <v>8.982780612244898</v>
      </c>
      <c r="AM18" s="30">
        <f t="shared" si="15"/>
        <v>9</v>
      </c>
      <c r="AN18" s="23"/>
      <c r="AO18" s="23"/>
      <c r="AP18" s="23"/>
      <c r="AQ18" s="23"/>
    </row>
    <row r="19" spans="1:43" s="47" customFormat="1" ht="12.75" customHeight="1">
      <c r="A19" s="33">
        <v>15</v>
      </c>
      <c r="B19" s="34" t="s">
        <v>41</v>
      </c>
      <c r="C19" s="35" t="s">
        <v>42</v>
      </c>
      <c r="D19" s="36">
        <v>6.5</v>
      </c>
      <c r="E19" s="36">
        <v>4.5</v>
      </c>
      <c r="F19" s="36">
        <f t="shared" si="0"/>
        <v>11</v>
      </c>
      <c r="G19" s="37">
        <f t="shared" si="1"/>
        <v>2.75</v>
      </c>
      <c r="H19" s="36">
        <v>11.5</v>
      </c>
      <c r="I19" s="36">
        <v>11.75</v>
      </c>
      <c r="J19" s="36">
        <f t="shared" si="2"/>
        <v>23.25</v>
      </c>
      <c r="K19" s="37">
        <f t="shared" si="3"/>
        <v>6.642857142857143</v>
      </c>
      <c r="L19" s="38">
        <v>7.5</v>
      </c>
      <c r="M19" s="36">
        <v>4</v>
      </c>
      <c r="N19" s="36">
        <f t="shared" si="16"/>
        <v>11.5</v>
      </c>
      <c r="O19" s="37">
        <f t="shared" si="17"/>
        <v>3.4499999999999997</v>
      </c>
      <c r="P19" s="39">
        <f t="shared" si="18"/>
        <v>12.842857142857142</v>
      </c>
      <c r="Q19" s="36">
        <v>19.25</v>
      </c>
      <c r="R19" s="36">
        <v>16.75</v>
      </c>
      <c r="S19" s="36">
        <v>16.75</v>
      </c>
      <c r="T19" s="36">
        <v>9</v>
      </c>
      <c r="U19" s="36">
        <v>17</v>
      </c>
      <c r="V19" s="40">
        <f t="shared" si="4"/>
        <v>7.875</v>
      </c>
      <c r="W19" s="36">
        <v>13.25</v>
      </c>
      <c r="X19" s="41">
        <f t="shared" si="5"/>
        <v>4.416666666666667</v>
      </c>
      <c r="Y19" s="38">
        <v>8.5</v>
      </c>
      <c r="Z19" s="41">
        <f t="shared" si="6"/>
        <v>2.8333333333333335</v>
      </c>
      <c r="AA19" s="42">
        <f t="shared" si="19"/>
        <v>27.96785714285714</v>
      </c>
      <c r="AB19" s="43">
        <f t="shared" si="7"/>
        <v>13.98392857142857</v>
      </c>
      <c r="AC19" s="44">
        <f t="shared" si="8"/>
        <v>14</v>
      </c>
      <c r="AD19" s="36"/>
      <c r="AE19" s="36"/>
      <c r="AF19" s="36"/>
      <c r="AG19" s="45">
        <f t="shared" si="9"/>
        <v>3.6</v>
      </c>
      <c r="AH19" s="45">
        <f t="shared" si="10"/>
        <v>9</v>
      </c>
      <c r="AI19" s="45">
        <f t="shared" si="11"/>
        <v>9.392857142857142</v>
      </c>
      <c r="AJ19" s="45">
        <f t="shared" si="12"/>
        <v>13.418367346938776</v>
      </c>
      <c r="AK19" s="45">
        <f t="shared" si="13"/>
        <v>22.418367346938776</v>
      </c>
      <c r="AL19" s="45">
        <f t="shared" si="14"/>
        <v>14.011479591836736</v>
      </c>
      <c r="AM19" s="46">
        <f t="shared" si="15"/>
        <v>14</v>
      </c>
      <c r="AN19" s="36"/>
      <c r="AO19" s="36"/>
      <c r="AP19" s="23"/>
      <c r="AQ19" s="36"/>
    </row>
    <row r="20" spans="1:43" ht="12.75" customHeight="1" thickBot="1">
      <c r="A20" s="2">
        <v>16</v>
      </c>
      <c r="B20" s="2" t="s">
        <v>33</v>
      </c>
      <c r="C20" s="3" t="s">
        <v>29</v>
      </c>
      <c r="D20" s="23">
        <v>7.5</v>
      </c>
      <c r="E20" s="23">
        <v>5</v>
      </c>
      <c r="F20" s="23">
        <f t="shared" si="0"/>
        <v>12.5</v>
      </c>
      <c r="G20" s="24">
        <f t="shared" si="1"/>
        <v>3.125</v>
      </c>
      <c r="H20" s="23">
        <v>3</v>
      </c>
      <c r="I20" s="23">
        <v>2.5</v>
      </c>
      <c r="J20" s="23">
        <f t="shared" si="2"/>
        <v>5.5</v>
      </c>
      <c r="K20" s="24">
        <f t="shared" si="3"/>
        <v>1.5714285714285714</v>
      </c>
      <c r="L20" s="48">
        <v>6</v>
      </c>
      <c r="M20" s="23">
        <v>4</v>
      </c>
      <c r="N20" s="23">
        <f t="shared" si="16"/>
        <v>10</v>
      </c>
      <c r="O20" s="24">
        <f t="shared" si="17"/>
        <v>3</v>
      </c>
      <c r="P20" s="25">
        <f t="shared" si="18"/>
        <v>7.696428571428571</v>
      </c>
      <c r="Q20" s="23">
        <v>18</v>
      </c>
      <c r="R20" s="23">
        <v>18.75</v>
      </c>
      <c r="S20" s="23">
        <v>18.75</v>
      </c>
      <c r="T20" s="23">
        <v>17</v>
      </c>
      <c r="U20" s="23">
        <v>18.75</v>
      </c>
      <c r="V20" s="26">
        <f t="shared" si="4"/>
        <v>9.125</v>
      </c>
      <c r="W20" s="23">
        <v>11.25</v>
      </c>
      <c r="X20" s="25">
        <f t="shared" si="5"/>
        <v>3.75</v>
      </c>
      <c r="Y20" s="23">
        <v>6.5</v>
      </c>
      <c r="Z20" s="25">
        <f t="shared" si="6"/>
        <v>2.1666666666666665</v>
      </c>
      <c r="AA20" s="27">
        <f t="shared" si="19"/>
        <v>22.738095238095237</v>
      </c>
      <c r="AB20" s="27">
        <f t="shared" si="7"/>
        <v>11.369047619047619</v>
      </c>
      <c r="AC20" s="31">
        <f t="shared" si="8"/>
        <v>11.5</v>
      </c>
      <c r="AD20" s="23"/>
      <c r="AE20" s="23"/>
      <c r="AF20" s="23"/>
      <c r="AG20" s="29">
        <f t="shared" si="9"/>
        <v>3.675</v>
      </c>
      <c r="AH20" s="29">
        <f t="shared" si="10"/>
        <v>9.1875</v>
      </c>
      <c r="AI20" s="29">
        <f t="shared" si="11"/>
        <v>4.696428571428571</v>
      </c>
      <c r="AJ20" s="29">
        <f t="shared" si="12"/>
        <v>6.709183673469388</v>
      </c>
      <c r="AK20" s="29">
        <f t="shared" si="13"/>
        <v>15.896683673469388</v>
      </c>
      <c r="AL20" s="29">
        <f t="shared" si="14"/>
        <v>9.935427295918368</v>
      </c>
      <c r="AM20" s="49">
        <f t="shared" si="15"/>
        <v>10</v>
      </c>
      <c r="AN20" s="23"/>
      <c r="AO20" s="23"/>
      <c r="AP20" s="23"/>
      <c r="AQ20" s="23"/>
    </row>
    <row r="21" spans="22:34" ht="12.75" customHeight="1">
      <c r="V21" s="50"/>
      <c r="AH21" s="2" t="s">
        <v>24</v>
      </c>
    </row>
    <row r="22" ht="12.75" customHeight="1">
      <c r="B22" s="51" t="s">
        <v>25</v>
      </c>
    </row>
    <row r="23" ht="12.75" customHeight="1">
      <c r="O23" s="24"/>
    </row>
  </sheetData>
  <printOptions gridLines="1"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FUNDP 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Nelle Baertsoen</dc:creator>
  <cp:keywords/>
  <dc:description/>
  <cp:lastModifiedBy>Nelle Baertsoen</cp:lastModifiedBy>
  <cp:lastPrinted>2010-05-27T10:14:13Z</cp:lastPrinted>
  <dcterms:created xsi:type="dcterms:W3CDTF">2010-05-27T10:10:07Z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